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bb8fa15efaba30/nadav/מחשבונים/"/>
    </mc:Choice>
  </mc:AlternateContent>
  <xr:revisionPtr revIDLastSave="21" documentId="8_{B3272DAE-6FA7-4404-9637-E895FB6F5444}" xr6:coauthVersionLast="47" xr6:coauthVersionMax="47" xr10:uidLastSave="{F1858B2F-38C3-4F94-98D6-DFD912B50D9D}"/>
  <bookViews>
    <workbookView xWindow="-110" yWindow="-110" windowWidth="19420" windowHeight="10300" xr2:uid="{336169C9-98A3-4F51-AA0F-CE3A261BDD4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K8" i="1" l="1"/>
  <c r="K11" i="1"/>
  <c r="K18" i="1" s="1"/>
  <c r="K10" i="1" l="1"/>
  <c r="K19" i="1" l="1"/>
  <c r="K20" i="1"/>
  <c r="K21" i="1" s="1"/>
</calcChain>
</file>

<file path=xl/sharedStrings.xml><?xml version="1.0" encoding="utf-8"?>
<sst xmlns="http://schemas.openxmlformats.org/spreadsheetml/2006/main" count="14" uniqueCount="14">
  <si>
    <t>הכנסה מעבודה</t>
  </si>
  <si>
    <t>הכנסה המירבית</t>
  </si>
  <si>
    <t>קצבת זקנה</t>
  </si>
  <si>
    <t>סכום הפחתה</t>
  </si>
  <si>
    <t>קצבה אחרי הפחתה</t>
  </si>
  <si>
    <t>מספר חודשי עבודה עתידים</t>
  </si>
  <si>
    <t>גיל תוחלת חיים</t>
  </si>
  <si>
    <t>קצבה אחרי דחייה</t>
  </si>
  <si>
    <t>שווי נוכחי של הקדמה</t>
  </si>
  <si>
    <t>הנחת תשואה</t>
  </si>
  <si>
    <t>גיל נוכחי</t>
  </si>
  <si>
    <t>נקודת איזון</t>
  </si>
  <si>
    <t>גיל נקודת איזון</t>
  </si>
  <si>
    <t xml:space="preserve">שווי נוכחי של דחייה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</si>
</sst>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₪&quot;\ #,##0.00;[Red]&quot;₪&quot;\ \-#,##0.00"/>
    <numFmt numFmtId="43" formatCode="_ * #,##0.00_ ;_ * \-#,##0.00_ ;_ * &quot;-&quot;??_ ;_ @_ "/>
    <numFmt numFmtId="164" formatCode="_ * #,##0_ ;_ * \-#,##0_ ;_ * &quot;-&quot;??_ ;_ @_ "/>
  </numFmts>
  <fonts count="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8" fontId="0" fillId="0" borderId="1" xfId="0" applyNumberFormat="1" applyBorder="1"/>
    <xf numFmtId="0" fontId="0" fillId="0" borderId="1" xfId="0" applyBorder="1"/>
    <xf numFmtId="1" fontId="0" fillId="0" borderId="1" xfId="0" applyNumberFormat="1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0" fontId="0" fillId="2" borderId="1" xfId="0" applyFill="1" applyBorder="1"/>
    <xf numFmtId="9" fontId="0" fillId="0" borderId="1" xfId="0" applyNumberFormat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pensuni.com/?page_id=799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211666</xdr:colOff>
      <xdr:row>4</xdr:row>
      <xdr:rowOff>14110</xdr:rowOff>
    </xdr:from>
    <xdr:to>
      <xdr:col>9</xdr:col>
      <xdr:colOff>310444</xdr:colOff>
      <xdr:row>10</xdr:row>
      <xdr:rowOff>183444</xdr:rowOff>
    </xdr:to>
    <xdr:sp macro="" textlink="">
      <xdr:nvSpPr>
        <xdr:cNvPr id="2" name="מלבן 1">
          <a:extLst>
            <a:ext uri="{FF2B5EF4-FFF2-40B4-BE49-F238E27FC236}">
              <a16:creationId xmlns:a16="http://schemas.microsoft.com/office/drawing/2014/main" id="{1C3CB6AD-73B9-821F-F0DB-C1CF82CA420F}"/>
            </a:ext>
          </a:extLst>
        </xdr:cNvPr>
        <xdr:cNvSpPr/>
      </xdr:nvSpPr>
      <xdr:spPr>
        <a:xfrm>
          <a:off x="3245555" y="747888"/>
          <a:ext cx="2970389" cy="127000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e-IL" sz="1600">
              <a:solidFill>
                <a:schemeClr val="tx1"/>
              </a:solidFill>
            </a:rPr>
            <a:t>השימוש</a:t>
          </a:r>
          <a:r>
            <a:rPr lang="he-IL" sz="1600" baseline="0">
              <a:solidFill>
                <a:schemeClr val="tx1"/>
              </a:solidFill>
            </a:rPr>
            <a:t> במחשבון על אחריות הגולש בלבד והוא לא מחליף יעוץ רלוונטי.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232833</xdr:colOff>
      <xdr:row>13</xdr:row>
      <xdr:rowOff>105831</xdr:rowOff>
    </xdr:from>
    <xdr:to>
      <xdr:col>9</xdr:col>
      <xdr:colOff>331611</xdr:colOff>
      <xdr:row>20</xdr:row>
      <xdr:rowOff>91720</xdr:rowOff>
    </xdr:to>
    <xdr:sp macro="" textlink="">
      <xdr:nvSpPr>
        <xdr:cNvPr id="3" name="מלבן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7334C9-402C-53FE-4C16-E5809435B69B}"/>
            </a:ext>
          </a:extLst>
        </xdr:cNvPr>
        <xdr:cNvSpPr/>
      </xdr:nvSpPr>
      <xdr:spPr>
        <a:xfrm>
          <a:off x="3266722" y="2490609"/>
          <a:ext cx="2970389" cy="127000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e-IL" sz="1600">
              <a:solidFill>
                <a:schemeClr val="tx1"/>
              </a:solidFill>
            </a:rPr>
            <a:t>יצאתם לפנסיה?</a:t>
          </a:r>
          <a:br>
            <a:rPr lang="en-US" sz="1600">
              <a:solidFill>
                <a:schemeClr val="tx1"/>
              </a:solidFill>
            </a:rPr>
          </a:br>
          <a:r>
            <a:rPr lang="he-IL" sz="1600">
              <a:solidFill>
                <a:schemeClr val="tx1"/>
              </a:solidFill>
            </a:rPr>
            <a:t>יתכן ומגיע לכם</a:t>
          </a:r>
          <a:r>
            <a:rPr lang="he-IL" sz="1600" baseline="0">
              <a:solidFill>
                <a:schemeClr val="tx1"/>
              </a:solidFill>
            </a:rPr>
            <a:t> פטור ממס</a:t>
          </a:r>
          <a:br>
            <a:rPr lang="en-US" sz="1600" baseline="0">
              <a:solidFill>
                <a:schemeClr val="tx1"/>
              </a:solidFill>
            </a:rPr>
          </a:br>
          <a:r>
            <a:rPr lang="he-IL" sz="1600" baseline="0">
              <a:solidFill>
                <a:schemeClr val="tx1"/>
              </a:solidFill>
            </a:rPr>
            <a:t>לבדיקת זכאות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7A5C-4304-453E-A61A-C4EC9C2F07C7}">
  <dimension ref="I4:L21"/>
  <sheetViews>
    <sheetView tabSelected="1" topLeftCell="A3" zoomScale="90" zoomScaleNormal="90" workbookViewId="0">
      <selection activeCell="I12" sqref="I12"/>
    </sheetView>
  </sheetViews>
  <sheetFormatPr defaultRowHeight="14.5" x14ac:dyDescent="0.35"/>
  <cols>
    <col min="9" max="9" width="15.08984375" bestFit="1" customWidth="1"/>
    <col min="11" max="11" width="12.36328125" bestFit="1" customWidth="1"/>
    <col min="12" max="12" width="20.90625" bestFit="1" customWidth="1"/>
  </cols>
  <sheetData>
    <row r="4" spans="9:12" x14ac:dyDescent="0.35">
      <c r="K4" s="4">
        <v>7000</v>
      </c>
      <c r="L4" s="2" t="s">
        <v>0</v>
      </c>
    </row>
    <row r="5" spans="9:12" x14ac:dyDescent="0.35">
      <c r="K5" s="5">
        <v>6749</v>
      </c>
      <c r="L5" s="2" t="s">
        <v>1</v>
      </c>
    </row>
    <row r="7" spans="9:12" x14ac:dyDescent="0.35">
      <c r="I7" s="8"/>
      <c r="K7" s="4">
        <f>1596*1.5</f>
        <v>2394</v>
      </c>
      <c r="L7" s="2" t="s">
        <v>2</v>
      </c>
    </row>
    <row r="8" spans="9:12" x14ac:dyDescent="0.35">
      <c r="I8" s="8"/>
      <c r="K8" s="5">
        <f>(K4-K5)*0.6</f>
        <v>150.6</v>
      </c>
      <c r="L8" s="2" t="s">
        <v>3</v>
      </c>
    </row>
    <row r="10" spans="9:12" x14ac:dyDescent="0.35">
      <c r="K10" s="5">
        <f>K7-K8</f>
        <v>2243.4</v>
      </c>
      <c r="L10" s="2" t="s">
        <v>4</v>
      </c>
    </row>
    <row r="11" spans="9:12" x14ac:dyDescent="0.35">
      <c r="K11" s="5">
        <f>K7*((K13/12)*5%+1)</f>
        <v>2753.1</v>
      </c>
      <c r="L11" s="2" t="s">
        <v>7</v>
      </c>
    </row>
    <row r="13" spans="9:12" x14ac:dyDescent="0.35">
      <c r="K13" s="6">
        <v>36</v>
      </c>
      <c r="L13" s="2" t="s">
        <v>5</v>
      </c>
    </row>
    <row r="14" spans="9:12" x14ac:dyDescent="0.35">
      <c r="K14" s="2">
        <v>87</v>
      </c>
      <c r="L14" s="2" t="s">
        <v>6</v>
      </c>
    </row>
    <row r="15" spans="9:12" x14ac:dyDescent="0.35">
      <c r="K15" s="6">
        <v>67</v>
      </c>
      <c r="L15" s="2" t="s">
        <v>10</v>
      </c>
    </row>
    <row r="16" spans="9:12" x14ac:dyDescent="0.35">
      <c r="K16" s="7">
        <v>0.04</v>
      </c>
      <c r="L16" s="2" t="s">
        <v>9</v>
      </c>
    </row>
    <row r="18" spans="11:12" x14ac:dyDescent="0.35">
      <c r="K18" s="1">
        <f>-PV(K16/12,(K14-K15)*12-K13,K11)</f>
        <v>407026.39019391546</v>
      </c>
      <c r="L18" s="2" t="s">
        <v>13</v>
      </c>
    </row>
    <row r="19" spans="11:12" x14ac:dyDescent="0.35">
      <c r="K19" s="1">
        <f>-(PV(K16/12,K13,K10)+PV(K16/12,(K14-K15)*12-K13,K7))</f>
        <v>429921.66886306601</v>
      </c>
      <c r="L19" s="2" t="s">
        <v>8</v>
      </c>
    </row>
    <row r="20" spans="11:12" x14ac:dyDescent="0.35">
      <c r="K20" s="3">
        <f>-PV(K16/12,K13,K10)/((K11-K7)*12)</f>
        <v>17.633360575071013</v>
      </c>
      <c r="L20" s="2" t="s">
        <v>11</v>
      </c>
    </row>
    <row r="21" spans="11:12" x14ac:dyDescent="0.35">
      <c r="K21" s="3">
        <f>K20+K13/12+K15</f>
        <v>87.633360575071009</v>
      </c>
      <c r="L21" s="2" t="s">
        <v>12</v>
      </c>
    </row>
  </sheetData>
  <conditionalFormatting sqref="K18">
    <cfRule type="colorScale" priority="2">
      <colorScale>
        <cfvo type="formula" val="$K$18&gt;$K$19"/>
        <cfvo type="max"/>
        <color rgb="FFFF7128"/>
        <color rgb="FFFFEF9C"/>
      </colorScale>
    </cfRule>
  </conditionalFormatting>
  <conditionalFormatting sqref="K21">
    <cfRule type="colorScale" priority="1">
      <colorScale>
        <cfvo type="formula" val="$K$21&lt;$K$14"/>
        <cfvo type="max"/>
        <color rgb="FFFF7128"/>
        <color rgb="FFFFEF9C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נדב טסלר</cp:lastModifiedBy>
  <dcterms:created xsi:type="dcterms:W3CDTF">2022-07-16T13:28:17Z</dcterms:created>
  <dcterms:modified xsi:type="dcterms:W3CDTF">2022-07-16T17:05:28Z</dcterms:modified>
</cp:coreProperties>
</file>